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8" i="1" l="1"/>
  <c r="G28" i="1"/>
  <c r="I27" i="1"/>
  <c r="D27" i="1"/>
  <c r="C27" i="1"/>
  <c r="M23" i="1"/>
  <c r="L23" i="1"/>
  <c r="M22" i="1"/>
  <c r="M28" i="1" s="1"/>
  <c r="L22" i="1"/>
  <c r="L28" i="1" s="1"/>
  <c r="K22" i="1"/>
  <c r="K28" i="1" s="1"/>
  <c r="J22" i="1"/>
  <c r="J28" i="1" s="1"/>
  <c r="I21" i="1"/>
  <c r="I28" i="1" s="1"/>
  <c r="H21" i="1"/>
  <c r="H28" i="1" s="1"/>
  <c r="F20" i="1"/>
  <c r="F28" i="1" s="1"/>
  <c r="E20" i="1"/>
  <c r="E28" i="1" s="1"/>
  <c r="D20" i="1"/>
  <c r="D28" i="1" s="1"/>
  <c r="C20" i="1"/>
  <c r="C28" i="1" s="1"/>
  <c r="O28" i="1" s="1"/>
  <c r="O10" i="1"/>
  <c r="P10" i="1" s="1"/>
  <c r="C7" i="1"/>
</calcChain>
</file>

<file path=xl/sharedStrings.xml><?xml version="1.0" encoding="utf-8"?>
<sst xmlns="http://schemas.openxmlformats.org/spreadsheetml/2006/main" count="54" uniqueCount="42">
  <si>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</si>
  <si>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</si>
  <si>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ул.Советская 23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</si>
  <si>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</si>
  <si>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</si>
  <si>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</si>
  <si>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</si>
  <si>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01.08.2014г. Непосредственное управление, с 01.04.2015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</si>
  <si>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</si>
  <si>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</si>
  <si>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</si>
  <si>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</si>
  <si>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</si>
  <si>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</si>
  <si>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</si>
  <si>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</si>
  <si>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</si>
  <si>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</si>
  <si>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</si>
  <si>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</si>
  <si>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</si>
  <si>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</si>
  <si>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</si>
  <si>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</si>
  <si>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</si>
  <si>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</si>
  <si>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</si>
  <si>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</si>
  <si>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Управление МКД</t>
  </si>
  <si>
    <t>работа с документацией, услуги кассира</t>
  </si>
  <si>
    <t>ППР, вызовы специалистов</t>
  </si>
  <si>
    <t>аварийное обслуживание</t>
  </si>
  <si>
    <t>сантехнические работы</t>
  </si>
  <si>
    <t>прочиска канализации</t>
  </si>
  <si>
    <t>ремонт системы отопления</t>
  </si>
  <si>
    <t>работы по внутридомовому имуществу</t>
  </si>
  <si>
    <t>Очистка  снега техникой</t>
  </si>
  <si>
    <t>Очистка  снега с крыши, отмостки</t>
  </si>
  <si>
    <t>уборка и вывоз мусора</t>
  </si>
  <si>
    <t>замена осветительных ламп,ремонт электрооборудования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</si>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</sst>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2" fontId="0" fillId="0" borderId="0" xfId="0" applyNumberFormat="1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5" xfId="0" applyFill="1" applyBorder="1"/>
    <xf numFmtId="2" fontId="0" fillId="0" borderId="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5" xfId="0" applyBorder="1" applyAlignment="1">
      <alignment horizontal="justify" vertical="justify"/>
    </xf>
    <xf numFmtId="2" fontId="1" fillId="0" borderId="5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5703125" customWidth="1"/>
    <col min="12" max="12" width="9.140625" customWidth="1"/>
    <col min="15" max="15" width="13.5703125" customWidth="1"/>
    <col min="16" max="16" width="14.85546875" customWidth="1"/>
    <col min="257" max="257" width="32.5703125" customWidth="1"/>
    <col min="258" max="258" width="9.5703125" customWidth="1"/>
    <col min="268" max="268" width="9.140625" customWidth="1"/>
    <col min="271" max="271" width="13.5703125" customWidth="1"/>
    <col min="272" max="272" width="14.85546875" customWidth="1"/>
    <col min="513" max="513" width="32.5703125" customWidth="1"/>
    <col min="514" max="514" width="9.5703125" customWidth="1"/>
    <col min="524" max="524" width="9.140625" customWidth="1"/>
    <col min="527" max="527" width="13.5703125" customWidth="1"/>
    <col min="528" max="528" width="14.85546875" customWidth="1"/>
    <col min="769" max="769" width="32.5703125" customWidth="1"/>
    <col min="770" max="770" width="9.5703125" customWidth="1"/>
    <col min="780" max="780" width="9.140625" customWidth="1"/>
    <col min="783" max="783" width="13.5703125" customWidth="1"/>
    <col min="784" max="784" width="14.85546875" customWidth="1"/>
    <col min="1025" max="1025" width="32.5703125" customWidth="1"/>
    <col min="1026" max="1026" width="9.5703125" customWidth="1"/>
    <col min="1036" max="1036" width="9.140625" customWidth="1"/>
    <col min="1039" max="1039" width="13.5703125" customWidth="1"/>
    <col min="1040" max="1040" width="14.85546875" customWidth="1"/>
    <col min="1281" max="1281" width="32.5703125" customWidth="1"/>
    <col min="1282" max="1282" width="9.5703125" customWidth="1"/>
    <col min="1292" max="1292" width="9.140625" customWidth="1"/>
    <col min="1295" max="1295" width="13.5703125" customWidth="1"/>
    <col min="1296" max="1296" width="14.85546875" customWidth="1"/>
    <col min="1537" max="1537" width="32.5703125" customWidth="1"/>
    <col min="1538" max="1538" width="9.5703125" customWidth="1"/>
    <col min="1548" max="1548" width="9.140625" customWidth="1"/>
    <col min="1551" max="1551" width="13.5703125" customWidth="1"/>
    <col min="1552" max="1552" width="14.85546875" customWidth="1"/>
    <col min="1793" max="1793" width="32.5703125" customWidth="1"/>
    <col min="1794" max="1794" width="9.5703125" customWidth="1"/>
    <col min="1804" max="1804" width="9.140625" customWidth="1"/>
    <col min="1807" max="1807" width="13.5703125" customWidth="1"/>
    <col min="1808" max="1808" width="14.85546875" customWidth="1"/>
    <col min="2049" max="2049" width="32.5703125" customWidth="1"/>
    <col min="2050" max="2050" width="9.5703125" customWidth="1"/>
    <col min="2060" max="2060" width="9.140625" customWidth="1"/>
    <col min="2063" max="2063" width="13.5703125" customWidth="1"/>
    <col min="2064" max="2064" width="14.85546875" customWidth="1"/>
    <col min="2305" max="2305" width="32.5703125" customWidth="1"/>
    <col min="2306" max="2306" width="9.5703125" customWidth="1"/>
    <col min="2316" max="2316" width="9.140625" customWidth="1"/>
    <col min="2319" max="2319" width="13.5703125" customWidth="1"/>
    <col min="2320" max="2320" width="14.85546875" customWidth="1"/>
    <col min="2561" max="2561" width="32.5703125" customWidth="1"/>
    <col min="2562" max="2562" width="9.5703125" customWidth="1"/>
    <col min="2572" max="2572" width="9.140625" customWidth="1"/>
    <col min="2575" max="2575" width="13.5703125" customWidth="1"/>
    <col min="2576" max="2576" width="14.85546875" customWidth="1"/>
    <col min="2817" max="2817" width="32.5703125" customWidth="1"/>
    <col min="2818" max="2818" width="9.5703125" customWidth="1"/>
    <col min="2828" max="2828" width="9.140625" customWidth="1"/>
    <col min="2831" max="2831" width="13.5703125" customWidth="1"/>
    <col min="2832" max="2832" width="14.85546875" customWidth="1"/>
    <col min="3073" max="3073" width="32.5703125" customWidth="1"/>
    <col min="3074" max="3074" width="9.5703125" customWidth="1"/>
    <col min="3084" max="3084" width="9.140625" customWidth="1"/>
    <col min="3087" max="3087" width="13.5703125" customWidth="1"/>
    <col min="3088" max="3088" width="14.85546875" customWidth="1"/>
    <col min="3329" max="3329" width="32.5703125" customWidth="1"/>
    <col min="3330" max="3330" width="9.5703125" customWidth="1"/>
    <col min="3340" max="3340" width="9.140625" customWidth="1"/>
    <col min="3343" max="3343" width="13.5703125" customWidth="1"/>
    <col min="3344" max="3344" width="14.85546875" customWidth="1"/>
    <col min="3585" max="3585" width="32.5703125" customWidth="1"/>
    <col min="3586" max="3586" width="9.5703125" customWidth="1"/>
    <col min="3596" max="3596" width="9.140625" customWidth="1"/>
    <col min="3599" max="3599" width="13.5703125" customWidth="1"/>
    <col min="3600" max="3600" width="14.85546875" customWidth="1"/>
    <col min="3841" max="3841" width="32.5703125" customWidth="1"/>
    <col min="3842" max="3842" width="9.5703125" customWidth="1"/>
    <col min="3852" max="3852" width="9.140625" customWidth="1"/>
    <col min="3855" max="3855" width="13.5703125" customWidth="1"/>
    <col min="3856" max="3856" width="14.85546875" customWidth="1"/>
    <col min="4097" max="4097" width="32.5703125" customWidth="1"/>
    <col min="4098" max="4098" width="9.5703125" customWidth="1"/>
    <col min="4108" max="4108" width="9.140625" customWidth="1"/>
    <col min="4111" max="4111" width="13.5703125" customWidth="1"/>
    <col min="4112" max="4112" width="14.85546875" customWidth="1"/>
    <col min="4353" max="4353" width="32.5703125" customWidth="1"/>
    <col min="4354" max="4354" width="9.5703125" customWidth="1"/>
    <col min="4364" max="4364" width="9.140625" customWidth="1"/>
    <col min="4367" max="4367" width="13.5703125" customWidth="1"/>
    <col min="4368" max="4368" width="14.85546875" customWidth="1"/>
    <col min="4609" max="4609" width="32.5703125" customWidth="1"/>
    <col min="4610" max="4610" width="9.5703125" customWidth="1"/>
    <col min="4620" max="4620" width="9.140625" customWidth="1"/>
    <col min="4623" max="4623" width="13.5703125" customWidth="1"/>
    <col min="4624" max="4624" width="14.85546875" customWidth="1"/>
    <col min="4865" max="4865" width="32.5703125" customWidth="1"/>
    <col min="4866" max="4866" width="9.5703125" customWidth="1"/>
    <col min="4876" max="4876" width="9.140625" customWidth="1"/>
    <col min="4879" max="4879" width="13.5703125" customWidth="1"/>
    <col min="4880" max="4880" width="14.85546875" customWidth="1"/>
    <col min="5121" max="5121" width="32.5703125" customWidth="1"/>
    <col min="5122" max="5122" width="9.5703125" customWidth="1"/>
    <col min="5132" max="5132" width="9.140625" customWidth="1"/>
    <col min="5135" max="5135" width="13.5703125" customWidth="1"/>
    <col min="5136" max="5136" width="14.85546875" customWidth="1"/>
    <col min="5377" max="5377" width="32.5703125" customWidth="1"/>
    <col min="5378" max="5378" width="9.5703125" customWidth="1"/>
    <col min="5388" max="5388" width="9.140625" customWidth="1"/>
    <col min="5391" max="5391" width="13.5703125" customWidth="1"/>
    <col min="5392" max="5392" width="14.85546875" customWidth="1"/>
    <col min="5633" max="5633" width="32.5703125" customWidth="1"/>
    <col min="5634" max="5634" width="9.5703125" customWidth="1"/>
    <col min="5644" max="5644" width="9.140625" customWidth="1"/>
    <col min="5647" max="5647" width="13.5703125" customWidth="1"/>
    <col min="5648" max="5648" width="14.85546875" customWidth="1"/>
    <col min="5889" max="5889" width="32.5703125" customWidth="1"/>
    <col min="5890" max="5890" width="9.5703125" customWidth="1"/>
    <col min="5900" max="5900" width="9.140625" customWidth="1"/>
    <col min="5903" max="5903" width="13.5703125" customWidth="1"/>
    <col min="5904" max="5904" width="14.85546875" customWidth="1"/>
    <col min="6145" max="6145" width="32.5703125" customWidth="1"/>
    <col min="6146" max="6146" width="9.5703125" customWidth="1"/>
    <col min="6156" max="6156" width="9.140625" customWidth="1"/>
    <col min="6159" max="6159" width="13.5703125" customWidth="1"/>
    <col min="6160" max="6160" width="14.85546875" customWidth="1"/>
    <col min="6401" max="6401" width="32.5703125" customWidth="1"/>
    <col min="6402" max="6402" width="9.5703125" customWidth="1"/>
    <col min="6412" max="6412" width="9.140625" customWidth="1"/>
    <col min="6415" max="6415" width="13.5703125" customWidth="1"/>
    <col min="6416" max="6416" width="14.85546875" customWidth="1"/>
    <col min="6657" max="6657" width="32.5703125" customWidth="1"/>
    <col min="6658" max="6658" width="9.5703125" customWidth="1"/>
    <col min="6668" max="6668" width="9.140625" customWidth="1"/>
    <col min="6671" max="6671" width="13.5703125" customWidth="1"/>
    <col min="6672" max="6672" width="14.85546875" customWidth="1"/>
    <col min="6913" max="6913" width="32.5703125" customWidth="1"/>
    <col min="6914" max="6914" width="9.5703125" customWidth="1"/>
    <col min="6924" max="6924" width="9.140625" customWidth="1"/>
    <col min="6927" max="6927" width="13.5703125" customWidth="1"/>
    <col min="6928" max="6928" width="14.85546875" customWidth="1"/>
    <col min="7169" max="7169" width="32.5703125" customWidth="1"/>
    <col min="7170" max="7170" width="9.5703125" customWidth="1"/>
    <col min="7180" max="7180" width="9.140625" customWidth="1"/>
    <col min="7183" max="7183" width="13.5703125" customWidth="1"/>
    <col min="7184" max="7184" width="14.85546875" customWidth="1"/>
    <col min="7425" max="7425" width="32.5703125" customWidth="1"/>
    <col min="7426" max="7426" width="9.5703125" customWidth="1"/>
    <col min="7436" max="7436" width="9.140625" customWidth="1"/>
    <col min="7439" max="7439" width="13.5703125" customWidth="1"/>
    <col min="7440" max="7440" width="14.85546875" customWidth="1"/>
    <col min="7681" max="7681" width="32.5703125" customWidth="1"/>
    <col min="7682" max="7682" width="9.5703125" customWidth="1"/>
    <col min="7692" max="7692" width="9.140625" customWidth="1"/>
    <col min="7695" max="7695" width="13.5703125" customWidth="1"/>
    <col min="7696" max="7696" width="14.85546875" customWidth="1"/>
    <col min="7937" max="7937" width="32.5703125" customWidth="1"/>
    <col min="7938" max="7938" width="9.5703125" customWidth="1"/>
    <col min="7948" max="7948" width="9.140625" customWidth="1"/>
    <col min="7951" max="7951" width="13.5703125" customWidth="1"/>
    <col min="7952" max="7952" width="14.85546875" customWidth="1"/>
    <col min="8193" max="8193" width="32.5703125" customWidth="1"/>
    <col min="8194" max="8194" width="9.5703125" customWidth="1"/>
    <col min="8204" max="8204" width="9.140625" customWidth="1"/>
    <col min="8207" max="8207" width="13.5703125" customWidth="1"/>
    <col min="8208" max="8208" width="14.85546875" customWidth="1"/>
    <col min="8449" max="8449" width="32.5703125" customWidth="1"/>
    <col min="8450" max="8450" width="9.5703125" customWidth="1"/>
    <col min="8460" max="8460" width="9.140625" customWidth="1"/>
    <col min="8463" max="8463" width="13.5703125" customWidth="1"/>
    <col min="8464" max="8464" width="14.85546875" customWidth="1"/>
    <col min="8705" max="8705" width="32.5703125" customWidth="1"/>
    <col min="8706" max="8706" width="9.5703125" customWidth="1"/>
    <col min="8716" max="8716" width="9.140625" customWidth="1"/>
    <col min="8719" max="8719" width="13.5703125" customWidth="1"/>
    <col min="8720" max="8720" width="14.85546875" customWidth="1"/>
    <col min="8961" max="8961" width="32.5703125" customWidth="1"/>
    <col min="8962" max="8962" width="9.5703125" customWidth="1"/>
    <col min="8972" max="8972" width="9.140625" customWidth="1"/>
    <col min="8975" max="8975" width="13.5703125" customWidth="1"/>
    <col min="8976" max="8976" width="14.85546875" customWidth="1"/>
    <col min="9217" max="9217" width="32.5703125" customWidth="1"/>
    <col min="9218" max="9218" width="9.5703125" customWidth="1"/>
    <col min="9228" max="9228" width="9.140625" customWidth="1"/>
    <col min="9231" max="9231" width="13.5703125" customWidth="1"/>
    <col min="9232" max="9232" width="14.85546875" customWidth="1"/>
    <col min="9473" max="9473" width="32.5703125" customWidth="1"/>
    <col min="9474" max="9474" width="9.5703125" customWidth="1"/>
    <col min="9484" max="9484" width="9.140625" customWidth="1"/>
    <col min="9487" max="9487" width="13.5703125" customWidth="1"/>
    <col min="9488" max="9488" width="14.85546875" customWidth="1"/>
    <col min="9729" max="9729" width="32.5703125" customWidth="1"/>
    <col min="9730" max="9730" width="9.5703125" customWidth="1"/>
    <col min="9740" max="9740" width="9.140625" customWidth="1"/>
    <col min="9743" max="9743" width="13.5703125" customWidth="1"/>
    <col min="9744" max="9744" width="14.85546875" customWidth="1"/>
    <col min="9985" max="9985" width="32.5703125" customWidth="1"/>
    <col min="9986" max="9986" width="9.5703125" customWidth="1"/>
    <col min="9996" max="9996" width="9.140625" customWidth="1"/>
    <col min="9999" max="9999" width="13.5703125" customWidth="1"/>
    <col min="10000" max="10000" width="14.85546875" customWidth="1"/>
    <col min="10241" max="10241" width="32.5703125" customWidth="1"/>
    <col min="10242" max="10242" width="9.5703125" customWidth="1"/>
    <col min="10252" max="10252" width="9.140625" customWidth="1"/>
    <col min="10255" max="10255" width="13.5703125" customWidth="1"/>
    <col min="10256" max="10256" width="14.85546875" customWidth="1"/>
    <col min="10497" max="10497" width="32.5703125" customWidth="1"/>
    <col min="10498" max="10498" width="9.5703125" customWidth="1"/>
    <col min="10508" max="10508" width="9.140625" customWidth="1"/>
    <col min="10511" max="10511" width="13.5703125" customWidth="1"/>
    <col min="10512" max="10512" width="14.85546875" customWidth="1"/>
    <col min="10753" max="10753" width="32.5703125" customWidth="1"/>
    <col min="10754" max="10754" width="9.5703125" customWidth="1"/>
    <col min="10764" max="10764" width="9.140625" customWidth="1"/>
    <col min="10767" max="10767" width="13.5703125" customWidth="1"/>
    <col min="10768" max="10768" width="14.85546875" customWidth="1"/>
    <col min="11009" max="11009" width="32.5703125" customWidth="1"/>
    <col min="11010" max="11010" width="9.5703125" customWidth="1"/>
    <col min="11020" max="11020" width="9.140625" customWidth="1"/>
    <col min="11023" max="11023" width="13.5703125" customWidth="1"/>
    <col min="11024" max="11024" width="14.85546875" customWidth="1"/>
    <col min="11265" max="11265" width="32.5703125" customWidth="1"/>
    <col min="11266" max="11266" width="9.5703125" customWidth="1"/>
    <col min="11276" max="11276" width="9.140625" customWidth="1"/>
    <col min="11279" max="11279" width="13.5703125" customWidth="1"/>
    <col min="11280" max="11280" width="14.85546875" customWidth="1"/>
    <col min="11521" max="11521" width="32.5703125" customWidth="1"/>
    <col min="11522" max="11522" width="9.5703125" customWidth="1"/>
    <col min="11532" max="11532" width="9.140625" customWidth="1"/>
    <col min="11535" max="11535" width="13.5703125" customWidth="1"/>
    <col min="11536" max="11536" width="14.85546875" customWidth="1"/>
    <col min="11777" max="11777" width="32.5703125" customWidth="1"/>
    <col min="11778" max="11778" width="9.5703125" customWidth="1"/>
    <col min="11788" max="11788" width="9.140625" customWidth="1"/>
    <col min="11791" max="11791" width="13.5703125" customWidth="1"/>
    <col min="11792" max="11792" width="14.85546875" customWidth="1"/>
    <col min="12033" max="12033" width="32.5703125" customWidth="1"/>
    <col min="12034" max="12034" width="9.5703125" customWidth="1"/>
    <col min="12044" max="12044" width="9.140625" customWidth="1"/>
    <col min="12047" max="12047" width="13.5703125" customWidth="1"/>
    <col min="12048" max="12048" width="14.85546875" customWidth="1"/>
    <col min="12289" max="12289" width="32.5703125" customWidth="1"/>
    <col min="12290" max="12290" width="9.5703125" customWidth="1"/>
    <col min="12300" max="12300" width="9.140625" customWidth="1"/>
    <col min="12303" max="12303" width="13.5703125" customWidth="1"/>
    <col min="12304" max="12304" width="14.85546875" customWidth="1"/>
    <col min="12545" max="12545" width="32.5703125" customWidth="1"/>
    <col min="12546" max="12546" width="9.5703125" customWidth="1"/>
    <col min="12556" max="12556" width="9.140625" customWidth="1"/>
    <col min="12559" max="12559" width="13.5703125" customWidth="1"/>
    <col min="12560" max="12560" width="14.85546875" customWidth="1"/>
    <col min="12801" max="12801" width="32.5703125" customWidth="1"/>
    <col min="12802" max="12802" width="9.5703125" customWidth="1"/>
    <col min="12812" max="12812" width="9.140625" customWidth="1"/>
    <col min="12815" max="12815" width="13.5703125" customWidth="1"/>
    <col min="12816" max="12816" width="14.85546875" customWidth="1"/>
    <col min="13057" max="13057" width="32.5703125" customWidth="1"/>
    <col min="13058" max="13058" width="9.5703125" customWidth="1"/>
    <col min="13068" max="13068" width="9.140625" customWidth="1"/>
    <col min="13071" max="13071" width="13.5703125" customWidth="1"/>
    <col min="13072" max="13072" width="14.85546875" customWidth="1"/>
    <col min="13313" max="13313" width="32.5703125" customWidth="1"/>
    <col min="13314" max="13314" width="9.5703125" customWidth="1"/>
    <col min="13324" max="13324" width="9.140625" customWidth="1"/>
    <col min="13327" max="13327" width="13.5703125" customWidth="1"/>
    <col min="13328" max="13328" width="14.85546875" customWidth="1"/>
    <col min="13569" max="13569" width="32.5703125" customWidth="1"/>
    <col min="13570" max="13570" width="9.5703125" customWidth="1"/>
    <col min="13580" max="13580" width="9.140625" customWidth="1"/>
    <col min="13583" max="13583" width="13.5703125" customWidth="1"/>
    <col min="13584" max="13584" width="14.85546875" customWidth="1"/>
    <col min="13825" max="13825" width="32.5703125" customWidth="1"/>
    <col min="13826" max="13826" width="9.5703125" customWidth="1"/>
    <col min="13836" max="13836" width="9.140625" customWidth="1"/>
    <col min="13839" max="13839" width="13.5703125" customWidth="1"/>
    <col min="13840" max="13840" width="14.85546875" customWidth="1"/>
    <col min="14081" max="14081" width="32.5703125" customWidth="1"/>
    <col min="14082" max="14082" width="9.5703125" customWidth="1"/>
    <col min="14092" max="14092" width="9.140625" customWidth="1"/>
    <col min="14095" max="14095" width="13.5703125" customWidth="1"/>
    <col min="14096" max="14096" width="14.85546875" customWidth="1"/>
    <col min="14337" max="14337" width="32.5703125" customWidth="1"/>
    <col min="14338" max="14338" width="9.5703125" customWidth="1"/>
    <col min="14348" max="14348" width="9.140625" customWidth="1"/>
    <col min="14351" max="14351" width="13.5703125" customWidth="1"/>
    <col min="14352" max="14352" width="14.85546875" customWidth="1"/>
    <col min="14593" max="14593" width="32.5703125" customWidth="1"/>
    <col min="14594" max="14594" width="9.5703125" customWidth="1"/>
    <col min="14604" max="14604" width="9.140625" customWidth="1"/>
    <col min="14607" max="14607" width="13.5703125" customWidth="1"/>
    <col min="14608" max="14608" width="14.85546875" customWidth="1"/>
    <col min="14849" max="14849" width="32.5703125" customWidth="1"/>
    <col min="14850" max="14850" width="9.5703125" customWidth="1"/>
    <col min="14860" max="14860" width="9.140625" customWidth="1"/>
    <col min="14863" max="14863" width="13.5703125" customWidth="1"/>
    <col min="14864" max="14864" width="14.85546875" customWidth="1"/>
    <col min="15105" max="15105" width="32.5703125" customWidth="1"/>
    <col min="15106" max="15106" width="9.5703125" customWidth="1"/>
    <col min="15116" max="15116" width="9.140625" customWidth="1"/>
    <col min="15119" max="15119" width="13.5703125" customWidth="1"/>
    <col min="15120" max="15120" width="14.85546875" customWidth="1"/>
    <col min="15361" max="15361" width="32.5703125" customWidth="1"/>
    <col min="15362" max="15362" width="9.5703125" customWidth="1"/>
    <col min="15372" max="15372" width="9.140625" customWidth="1"/>
    <col min="15375" max="15375" width="13.5703125" customWidth="1"/>
    <col min="15376" max="15376" width="14.85546875" customWidth="1"/>
    <col min="15617" max="15617" width="32.5703125" customWidth="1"/>
    <col min="15618" max="15618" width="9.5703125" customWidth="1"/>
    <col min="15628" max="15628" width="9.140625" customWidth="1"/>
    <col min="15631" max="15631" width="13.5703125" customWidth="1"/>
    <col min="15632" max="15632" width="14.85546875" customWidth="1"/>
    <col min="15873" max="15873" width="32.5703125" customWidth="1"/>
    <col min="15874" max="15874" width="9.5703125" customWidth="1"/>
    <col min="15884" max="15884" width="9.140625" customWidth="1"/>
    <col min="15887" max="15887" width="13.5703125" customWidth="1"/>
    <col min="15888" max="15888" width="14.85546875" customWidth="1"/>
    <col min="16129" max="16129" width="32.5703125" customWidth="1"/>
    <col min="16130" max="16130" width="9.5703125" customWidth="1"/>
    <col min="16140" max="16140" width="9.140625" customWidth="1"/>
    <col min="16143" max="16143" width="13.5703125" customWidth="1"/>
    <col min="16144" max="16144" width="14.85546875" customWidth="1"/>
  </cols>
  <sheetData>
    <row r="1" spans="1:16" x14ac:dyDescent="0.25">
      <c r="A1" s="1" t="s">
        <v>0</v>
      </c>
      <c r="B1" s="1"/>
    </row>
    <row r="2" spans="1:16" x14ac:dyDescent="0.25">
      <c r="A2" s="1" t="s">
        <v>1</v>
      </c>
      <c r="B2" s="1"/>
    </row>
    <row r="3" spans="1:16" x14ac:dyDescent="0.25">
      <c r="A3" s="1" t="s">
        <v>2</v>
      </c>
      <c r="B3" s="1"/>
    </row>
    <row r="4" spans="1:16" x14ac:dyDescent="0.25">
      <c r="A4" s="1"/>
      <c r="B4" s="1"/>
    </row>
    <row r="5" spans="1:16" x14ac:dyDescent="0.25">
      <c r="A5" s="2" t="s">
        <v>3</v>
      </c>
      <c r="B5" s="3"/>
      <c r="C5">
        <v>2707.44</v>
      </c>
      <c r="D5" t="s">
        <v>4</v>
      </c>
    </row>
    <row r="6" spans="1:16" x14ac:dyDescent="0.25">
      <c r="A6" s="2" t="s">
        <v>5</v>
      </c>
      <c r="B6" s="3"/>
      <c r="C6">
        <v>11.37</v>
      </c>
    </row>
    <row r="7" spans="1:16" x14ac:dyDescent="0.25">
      <c r="A7" s="1" t="s">
        <v>6</v>
      </c>
      <c r="B7" s="1"/>
      <c r="C7" s="4">
        <f>C5*C6</f>
        <v>30783.592799999999</v>
      </c>
    </row>
    <row r="8" spans="1:16" x14ac:dyDescent="0.25">
      <c r="A8" s="5" t="s">
        <v>7</v>
      </c>
      <c r="B8" s="6"/>
      <c r="C8" s="6"/>
      <c r="D8" s="6"/>
      <c r="E8" s="6"/>
      <c r="F8" s="6"/>
      <c r="G8" s="6"/>
      <c r="L8" s="7"/>
      <c r="M8" s="8"/>
      <c r="N8" s="9"/>
    </row>
    <row r="9" spans="1:16" x14ac:dyDescent="0.25">
      <c r="A9" s="10" t="s">
        <v>8</v>
      </c>
      <c r="B9" s="10">
        <v>2014</v>
      </c>
      <c r="C9" s="11" t="s">
        <v>9</v>
      </c>
      <c r="D9" s="11" t="s">
        <v>10</v>
      </c>
      <c r="E9" s="11" t="s">
        <v>11</v>
      </c>
      <c r="F9" s="11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17</v>
      </c>
      <c r="L9" s="11" t="s">
        <v>18</v>
      </c>
      <c r="M9" s="11" t="s">
        <v>19</v>
      </c>
      <c r="N9" s="11" t="s">
        <v>20</v>
      </c>
      <c r="O9" s="12" t="s">
        <v>21</v>
      </c>
      <c r="P9" s="12" t="s">
        <v>22</v>
      </c>
    </row>
    <row r="10" spans="1:16" x14ac:dyDescent="0.25">
      <c r="A10" s="11" t="s">
        <v>23</v>
      </c>
      <c r="B10" s="11">
        <v>-13149.17</v>
      </c>
      <c r="C10" s="11">
        <v>27289.26</v>
      </c>
      <c r="D10" s="11">
        <v>18641.68</v>
      </c>
      <c r="E10" s="11">
        <v>24465.99</v>
      </c>
      <c r="F10" s="11">
        <v>25274.85</v>
      </c>
      <c r="G10" s="11">
        <v>27885.67</v>
      </c>
      <c r="H10" s="11">
        <v>27928.94</v>
      </c>
      <c r="I10" s="11">
        <v>26984.18</v>
      </c>
      <c r="J10" s="11">
        <v>37024.959999999999</v>
      </c>
      <c r="K10" s="11">
        <v>25816.68</v>
      </c>
      <c r="L10" s="11">
        <v>26485.919999999998</v>
      </c>
      <c r="M10" s="11">
        <v>20071.439999999999</v>
      </c>
      <c r="N10" s="11">
        <v>38023.269999999997</v>
      </c>
      <c r="O10" s="11">
        <f>SUM(C10:N10)</f>
        <v>325892.83999999997</v>
      </c>
      <c r="P10" s="13">
        <f>O10+B10-O28</f>
        <v>-39513.239999999932</v>
      </c>
    </row>
    <row r="11" spans="1:16" x14ac:dyDescent="0.25">
      <c r="A11" s="14"/>
      <c r="B11" s="14"/>
      <c r="O11" s="15"/>
    </row>
    <row r="12" spans="1:16" x14ac:dyDescent="0.25">
      <c r="A12" s="1" t="s">
        <v>24</v>
      </c>
      <c r="B12" s="1"/>
    </row>
    <row r="13" spans="1:16" x14ac:dyDescent="0.25">
      <c r="A13" s="11" t="s">
        <v>25</v>
      </c>
      <c r="B13" s="11"/>
      <c r="C13" s="11" t="s">
        <v>9</v>
      </c>
      <c r="D13" s="11" t="s">
        <v>10</v>
      </c>
      <c r="E13" s="11" t="s">
        <v>11</v>
      </c>
      <c r="F13" s="11" t="s">
        <v>12</v>
      </c>
      <c r="G13" s="11" t="s">
        <v>13</v>
      </c>
      <c r="H13" s="11" t="s">
        <v>14</v>
      </c>
      <c r="I13" s="12" t="s">
        <v>15</v>
      </c>
      <c r="J13" s="12" t="s">
        <v>16</v>
      </c>
      <c r="K13" s="12" t="s">
        <v>17</v>
      </c>
      <c r="L13" s="11" t="s">
        <v>18</v>
      </c>
      <c r="M13" s="11" t="s">
        <v>19</v>
      </c>
      <c r="N13" s="11" t="s">
        <v>20</v>
      </c>
    </row>
    <row r="14" spans="1:16" ht="30" x14ac:dyDescent="0.25">
      <c r="A14" s="16" t="s">
        <v>26</v>
      </c>
      <c r="B14" s="16"/>
      <c r="C14" s="17">
        <v>5469.03</v>
      </c>
      <c r="D14" s="17">
        <v>5469.03</v>
      </c>
      <c r="E14" s="17">
        <v>5469.03</v>
      </c>
      <c r="F14" s="17">
        <v>5469.03</v>
      </c>
      <c r="G14" s="17">
        <v>5469.03</v>
      </c>
      <c r="H14" s="17">
        <v>5469.03</v>
      </c>
      <c r="I14" s="17">
        <v>4101.7700000000004</v>
      </c>
      <c r="J14" s="17">
        <v>4101.7700000000004</v>
      </c>
      <c r="K14" s="17">
        <v>4101.7700000000004</v>
      </c>
      <c r="L14" s="17">
        <v>3076.33</v>
      </c>
      <c r="M14" s="17">
        <v>3076.33</v>
      </c>
      <c r="N14" s="17">
        <v>5469.03</v>
      </c>
    </row>
    <row r="15" spans="1:16" ht="30" x14ac:dyDescent="0.25">
      <c r="A15" s="16" t="s">
        <v>27</v>
      </c>
      <c r="B15" s="16"/>
      <c r="C15" s="17">
        <v>5685.62</v>
      </c>
      <c r="D15" s="17">
        <v>5685.62</v>
      </c>
      <c r="E15" s="17">
        <v>5685.62</v>
      </c>
      <c r="F15" s="17">
        <v>5631.48</v>
      </c>
      <c r="G15" s="17">
        <v>5631.48</v>
      </c>
      <c r="H15" s="17">
        <v>5631.48</v>
      </c>
      <c r="I15" s="17">
        <v>5631.48</v>
      </c>
      <c r="J15" s="17">
        <v>5631.48</v>
      </c>
      <c r="K15" s="17">
        <v>5631.48</v>
      </c>
      <c r="L15" s="17">
        <v>5631.48</v>
      </c>
      <c r="M15" s="17">
        <v>5631.48</v>
      </c>
      <c r="N15" s="17">
        <v>5631.48</v>
      </c>
    </row>
    <row r="16" spans="1:16" x14ac:dyDescent="0.25">
      <c r="A16" s="16" t="s">
        <v>28</v>
      </c>
      <c r="B16" s="16"/>
      <c r="C16" s="17"/>
      <c r="D16" s="17"/>
      <c r="E16" s="17"/>
      <c r="F16" s="17">
        <v>4061.16</v>
      </c>
      <c r="G16" s="17">
        <v>4061.16</v>
      </c>
      <c r="H16" s="17">
        <v>4061.16</v>
      </c>
      <c r="I16" s="17">
        <v>4061.16</v>
      </c>
      <c r="J16" s="17">
        <v>4061.16</v>
      </c>
      <c r="K16" s="17">
        <v>4061.16</v>
      </c>
      <c r="L16" s="17">
        <v>4061.16</v>
      </c>
      <c r="M16" s="17">
        <v>4061.16</v>
      </c>
      <c r="N16" s="17">
        <v>4061.16</v>
      </c>
    </row>
    <row r="17" spans="1:15" ht="30" x14ac:dyDescent="0.25">
      <c r="A17" s="16" t="s">
        <v>29</v>
      </c>
      <c r="B17" s="16"/>
      <c r="C17" s="17">
        <v>2301.3200000000002</v>
      </c>
      <c r="D17" s="17">
        <v>2301.3200000000002</v>
      </c>
      <c r="E17" s="17">
        <v>2301.3200000000002</v>
      </c>
      <c r="F17" s="17">
        <v>1434.94</v>
      </c>
      <c r="G17" s="17">
        <v>1434.94</v>
      </c>
      <c r="H17" s="17">
        <v>1434.94</v>
      </c>
      <c r="I17" s="17">
        <v>1434.94</v>
      </c>
      <c r="J17" s="17">
        <v>1434.94</v>
      </c>
      <c r="K17" s="17">
        <v>1434.94</v>
      </c>
      <c r="L17" s="17">
        <v>1434.94</v>
      </c>
      <c r="M17" s="17">
        <v>1434.94</v>
      </c>
      <c r="N17" s="17">
        <v>1434.94</v>
      </c>
    </row>
    <row r="18" spans="1:15" x14ac:dyDescent="0.25">
      <c r="A18" s="16" t="s">
        <v>30</v>
      </c>
      <c r="B18" s="1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5" x14ac:dyDescent="0.25">
      <c r="A19" s="16" t="s">
        <v>31</v>
      </c>
      <c r="B19" s="16"/>
      <c r="C19" s="17">
        <v>5279.51</v>
      </c>
      <c r="D19" s="17">
        <v>5279.51</v>
      </c>
      <c r="E19" s="17">
        <v>5279.51</v>
      </c>
      <c r="F19" s="17">
        <v>4846.32</v>
      </c>
      <c r="G19" s="17">
        <v>4846.32</v>
      </c>
      <c r="H19" s="17">
        <v>4846.32</v>
      </c>
      <c r="I19" s="17">
        <v>4846.32</v>
      </c>
      <c r="J19" s="17">
        <v>4846.32</v>
      </c>
      <c r="K19" s="17">
        <v>4846.32</v>
      </c>
      <c r="L19" s="17">
        <v>4846.32</v>
      </c>
      <c r="M19" s="17">
        <v>4846.32</v>
      </c>
      <c r="N19" s="17">
        <v>4846.32</v>
      </c>
    </row>
    <row r="20" spans="1:15" x14ac:dyDescent="0.25">
      <c r="A20" s="16" t="s">
        <v>32</v>
      </c>
      <c r="B20" s="16"/>
      <c r="C20" s="13">
        <f>249+1790+304.21+1235</f>
        <v>3578.21</v>
      </c>
      <c r="D20" s="13">
        <f>159+677+1646</f>
        <v>2482</v>
      </c>
      <c r="E20" s="13">
        <f>518+836+710+836</f>
        <v>2900</v>
      </c>
      <c r="F20" s="13">
        <f>477+1315.5</f>
        <v>1792.5</v>
      </c>
      <c r="G20" s="13">
        <v>4536.5</v>
      </c>
      <c r="H20" s="13"/>
      <c r="I20" s="13">
        <v>1050</v>
      </c>
      <c r="J20" s="13">
        <v>338</v>
      </c>
      <c r="K20" s="13"/>
      <c r="L20" s="13"/>
      <c r="M20" s="13"/>
      <c r="N20" s="13">
        <v>477</v>
      </c>
    </row>
    <row r="21" spans="1:15" x14ac:dyDescent="0.25">
      <c r="A21" s="16" t="s">
        <v>33</v>
      </c>
      <c r="B21" s="16"/>
      <c r="C21" s="13"/>
      <c r="D21" s="13"/>
      <c r="E21" s="13"/>
      <c r="F21" s="13"/>
      <c r="G21" s="13"/>
      <c r="H21" s="13">
        <f>915.5+960</f>
        <v>1875.5</v>
      </c>
      <c r="I21" s="13">
        <f>259+318+477</f>
        <v>1054</v>
      </c>
      <c r="J21" s="13"/>
      <c r="K21" s="13">
        <v>477</v>
      </c>
      <c r="L21" s="13"/>
      <c r="M21" s="13">
        <v>159</v>
      </c>
      <c r="N21" s="13">
        <v>477</v>
      </c>
    </row>
    <row r="22" spans="1:15" x14ac:dyDescent="0.25">
      <c r="A22" s="16" t="s">
        <v>34</v>
      </c>
      <c r="B22" s="16"/>
      <c r="C22" s="13"/>
      <c r="D22" s="13"/>
      <c r="E22" s="13"/>
      <c r="F22" s="13"/>
      <c r="G22" s="13"/>
      <c r="H22" s="13"/>
      <c r="I22" s="13"/>
      <c r="J22" s="13">
        <f>5106+20880</f>
        <v>25986</v>
      </c>
      <c r="K22" s="13">
        <f>398+706+886+2135+318</f>
        <v>4443</v>
      </c>
      <c r="L22" s="13">
        <f>189+507+2090+342+3180+8519+370+3816+577+318+477+954+239+5680</f>
        <v>27258</v>
      </c>
      <c r="M22" s="13">
        <f>954+318+636</f>
        <v>1908</v>
      </c>
      <c r="N22" s="13"/>
    </row>
    <row r="23" spans="1:15" ht="30" x14ac:dyDescent="0.25">
      <c r="A23" s="16" t="s">
        <v>35</v>
      </c>
      <c r="B23" s="16"/>
      <c r="C23" s="13"/>
      <c r="D23" s="13"/>
      <c r="E23" s="13"/>
      <c r="F23" s="13"/>
      <c r="G23" s="13">
        <v>600</v>
      </c>
      <c r="H23" s="13"/>
      <c r="I23" s="13"/>
      <c r="J23" s="13"/>
      <c r="K23" s="13">
        <v>583</v>
      </c>
      <c r="L23" s="13">
        <f>174+294</f>
        <v>468</v>
      </c>
      <c r="M23" s="13">
        <f>189+189</f>
        <v>378</v>
      </c>
      <c r="N23" s="13"/>
    </row>
    <row r="24" spans="1:15" x14ac:dyDescent="0.25">
      <c r="A24" s="16" t="s">
        <v>36</v>
      </c>
      <c r="B24" s="1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5" x14ac:dyDescent="0.25">
      <c r="A25" s="16" t="s">
        <v>37</v>
      </c>
      <c r="B25" s="16"/>
      <c r="C25" s="13">
        <v>441</v>
      </c>
      <c r="D25" s="13"/>
      <c r="E25" s="13">
        <v>294</v>
      </c>
      <c r="F25" s="13"/>
      <c r="G25" s="13"/>
      <c r="H25" s="13"/>
      <c r="I25" s="13"/>
      <c r="J25" s="13"/>
      <c r="K25" s="13"/>
      <c r="L25" s="13"/>
      <c r="M25" s="13"/>
      <c r="N25" s="13">
        <v>4602.5</v>
      </c>
    </row>
    <row r="26" spans="1:15" x14ac:dyDescent="0.25">
      <c r="A26" s="16" t="s">
        <v>38</v>
      </c>
      <c r="B26" s="16"/>
      <c r="C26" s="13"/>
      <c r="D26" s="13"/>
      <c r="E26" s="13"/>
      <c r="F26" s="13"/>
      <c r="G26" s="13"/>
      <c r="H26" s="13"/>
      <c r="I26" s="13"/>
      <c r="J26" s="13"/>
      <c r="K26" s="13"/>
      <c r="L26" s="13">
        <v>861.5</v>
      </c>
      <c r="M26" s="13"/>
      <c r="N26" s="13"/>
    </row>
    <row r="27" spans="1:15" ht="45" x14ac:dyDescent="0.25">
      <c r="A27" s="16" t="s">
        <v>39</v>
      </c>
      <c r="B27" s="16"/>
      <c r="C27" s="13">
        <f>97+688</f>
        <v>785</v>
      </c>
      <c r="D27" s="13">
        <f>194+409</f>
        <v>603</v>
      </c>
      <c r="E27" s="13"/>
      <c r="F27" s="13"/>
      <c r="G27" s="13">
        <v>947.57</v>
      </c>
      <c r="H27" s="13"/>
      <c r="I27" s="13">
        <f>582+233</f>
        <v>815</v>
      </c>
      <c r="J27" s="13">
        <v>135</v>
      </c>
      <c r="K27" s="13">
        <v>19197</v>
      </c>
      <c r="L27" s="13"/>
      <c r="M27" s="13">
        <v>291</v>
      </c>
      <c r="N27" s="13">
        <v>158</v>
      </c>
    </row>
    <row r="28" spans="1:15" x14ac:dyDescent="0.25">
      <c r="A28" s="16" t="s">
        <v>40</v>
      </c>
      <c r="B28" s="16"/>
      <c r="C28" s="13">
        <f t="shared" ref="C28:N28" si="0">SUM(C14:C27)</f>
        <v>23539.69</v>
      </c>
      <c r="D28" s="13">
        <f t="shared" si="0"/>
        <v>21820.48</v>
      </c>
      <c r="E28" s="13">
        <f t="shared" si="0"/>
        <v>21929.48</v>
      </c>
      <c r="F28" s="13">
        <f t="shared" si="0"/>
        <v>23235.429999999997</v>
      </c>
      <c r="G28" s="13">
        <f t="shared" si="0"/>
        <v>27526.999999999996</v>
      </c>
      <c r="H28" s="13">
        <f t="shared" si="0"/>
        <v>23318.429999999997</v>
      </c>
      <c r="I28" s="13">
        <f t="shared" si="0"/>
        <v>22994.67</v>
      </c>
      <c r="J28" s="13">
        <f t="shared" si="0"/>
        <v>46534.67</v>
      </c>
      <c r="K28" s="13">
        <f t="shared" si="0"/>
        <v>44775.67</v>
      </c>
      <c r="L28" s="13">
        <f t="shared" si="0"/>
        <v>47637.729999999996</v>
      </c>
      <c r="M28" s="13">
        <f t="shared" si="0"/>
        <v>21786.23</v>
      </c>
      <c r="N28" s="13">
        <f t="shared" si="0"/>
        <v>27157.429999999997</v>
      </c>
      <c r="O28" s="18">
        <f>SUM(C28:N28)</f>
        <v>352256.90999999992</v>
      </c>
    </row>
    <row r="29" spans="1:15" x14ac:dyDescent="0.25">
      <c r="A29" s="19"/>
      <c r="B29" s="19"/>
    </row>
    <row r="30" spans="1:15" x14ac:dyDescent="0.25">
      <c r="A30" s="19"/>
      <c r="B30" s="19"/>
    </row>
    <row r="31" spans="1:15" x14ac:dyDescent="0.25">
      <c r="A31" t="s">
        <v>41</v>
      </c>
    </row>
  </sheetData>
  <mergeCells count="1">
    <mergeCell ref="A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2016-03-17T07:26:10Z</dcterms:modified>
</cp:coreProperties>
</file>